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autoCompressPictures="0"/>
  <bookViews>
    <workbookView xWindow="0" yWindow="0" windowWidth="17280" windowHeight="10485" tabRatio="176"/>
  </bookViews>
  <sheets>
    <sheet name="Sheet1" sheetId="1" r:id="rId1"/>
    <sheet name="Sheet2" sheetId="2" r:id="rId2"/>
    <sheet name="Sheet3" sheetId="3" r:id="rId3"/>
  </sheets>
  <definedNames>
    <definedName name="_xlnm.Print_Area" localSheetId="0">Sheet1!$A$1:$X$55</definedName>
  </definedNames>
  <calcPr calcId="145621"/>
  <extLst>
    <ext xmlns:mx="http://schemas.microsoft.com/office/mac/excel/2008/main" uri="{7523E5D3-25F3-A5E0-1632-64F254C22452}">
      <mx:ArchID Flags="2"/>
    </ext>
  </extLst>
</workbook>
</file>

<file path=xl/calcChain.xml><?xml version="1.0" encoding="utf-8"?>
<calcChain xmlns="http://schemas.openxmlformats.org/spreadsheetml/2006/main">
  <c r="C19" i="1" l="1"/>
  <c r="C11" i="1"/>
  <c r="F11" i="1"/>
  <c r="V39" i="1"/>
  <c r="V37" i="1"/>
  <c r="V49" i="1"/>
  <c r="P7" i="1"/>
  <c r="P8" i="1"/>
  <c r="P9" i="1"/>
  <c r="P10" i="1"/>
  <c r="P13" i="1"/>
  <c r="P15" i="1"/>
  <c r="P16" i="1"/>
  <c r="P17" i="1"/>
  <c r="P18" i="1"/>
  <c r="P21" i="1"/>
  <c r="P23" i="1"/>
  <c r="P24" i="1"/>
  <c r="P25" i="1"/>
  <c r="P26" i="1"/>
  <c r="P29" i="1"/>
  <c r="P31" i="1"/>
  <c r="P32" i="1"/>
  <c r="P33" i="1"/>
  <c r="P34" i="1"/>
  <c r="F35" i="1"/>
  <c r="E35" i="1"/>
  <c r="D35" i="1"/>
  <c r="B35" i="1"/>
  <c r="F27" i="1"/>
  <c r="E27" i="1"/>
  <c r="D27" i="1"/>
  <c r="C27" i="1"/>
  <c r="B27" i="1"/>
  <c r="F19" i="1"/>
  <c r="E19" i="1"/>
  <c r="D19" i="1"/>
  <c r="B19" i="1"/>
  <c r="D11" i="1"/>
  <c r="E11" i="1"/>
  <c r="B11" i="1"/>
  <c r="I11" i="1"/>
  <c r="N11" i="1"/>
  <c r="I27" i="1"/>
  <c r="K27" i="1"/>
  <c r="I19" i="1"/>
  <c r="N19" i="1"/>
  <c r="V50" i="1"/>
  <c r="I35" i="1"/>
  <c r="N35" i="1"/>
  <c r="M11" i="1"/>
  <c r="L11" i="1"/>
  <c r="K11" i="1"/>
  <c r="L27" i="1"/>
  <c r="M27" i="1"/>
  <c r="N27" i="1"/>
  <c r="M19" i="1"/>
  <c r="K19" i="1"/>
  <c r="L19" i="1"/>
  <c r="K35" i="1"/>
  <c r="H37" i="1"/>
  <c r="A38" i="1"/>
  <c r="M35" i="1"/>
  <c r="L35" i="1"/>
</calcChain>
</file>

<file path=xl/sharedStrings.xml><?xml version="1.0" encoding="utf-8"?>
<sst xmlns="http://schemas.openxmlformats.org/spreadsheetml/2006/main" count="114" uniqueCount="103">
  <si>
    <t>RISK ASSESSMENT:</t>
  </si>
  <si>
    <t xml:space="preserve"> Health and Safety Assessment: Design and Technology Department</t>
  </si>
  <si>
    <t>For:</t>
  </si>
  <si>
    <t>Soldering</t>
  </si>
  <si>
    <t>School:</t>
  </si>
  <si>
    <r>
      <rPr>
        <b/>
        <sz val="11"/>
        <color theme="1"/>
        <rFont val="Calibri"/>
        <family val="2"/>
        <scheme val="minor"/>
      </rPr>
      <t>Age Group</t>
    </r>
    <r>
      <rPr>
        <sz val="11"/>
        <color theme="1"/>
        <rFont val="Calibri"/>
        <family val="2"/>
        <scheme val="minor"/>
      </rPr>
      <t>:</t>
    </r>
  </si>
  <si>
    <t>Yr 8</t>
  </si>
  <si>
    <t>Risk Assessor:</t>
  </si>
  <si>
    <t>J. Elphick-Pooley</t>
  </si>
  <si>
    <t>Date:</t>
  </si>
  <si>
    <t>1. Workspace and Resources</t>
  </si>
  <si>
    <t>Comments</t>
  </si>
  <si>
    <t>1a</t>
  </si>
  <si>
    <t>Students sharing irons - sitting too close together- space less than half optimum</t>
  </si>
  <si>
    <t>Space and Size - is there safe working and circulation space</t>
  </si>
  <si>
    <t>1b</t>
  </si>
  <si>
    <t>27 students in class - students at rear of class cannot be monitored 100% of the time</t>
  </si>
  <si>
    <t>Layout - any areas of high risk which cannot be supervised from anywhere in the room</t>
  </si>
  <si>
    <t>1c</t>
  </si>
  <si>
    <t>Students are familiar with soldering irons and have passed soldering test</t>
  </si>
  <si>
    <t>complexity of equipment - are staff sufficiently trained</t>
  </si>
  <si>
    <t>1d</t>
  </si>
  <si>
    <t>Sufficient safety equipment - goggles etc...</t>
  </si>
  <si>
    <t>Sufficiency and Quality of equipment (incl safety equipment)</t>
  </si>
  <si>
    <t>Overall total</t>
  </si>
  <si>
    <t>Risk Assessment</t>
  </si>
  <si>
    <t>2. Nature of Curriculum and its organisation</t>
  </si>
  <si>
    <t>2a</t>
  </si>
  <si>
    <t>Soldering electronic components - potential burns</t>
  </si>
  <si>
    <t>Type and range of activity being undertaken</t>
  </si>
  <si>
    <t>2b</t>
  </si>
  <si>
    <t>Individual work/light supervision/generally good behaviour</t>
  </si>
  <si>
    <t>Individual and Group Work</t>
  </si>
  <si>
    <t>2c</t>
  </si>
  <si>
    <t>45min - 90min</t>
  </si>
  <si>
    <t>Length of sessions</t>
  </si>
  <si>
    <t>2d</t>
  </si>
  <si>
    <t>General H&amp;S - General risks covered - not al;ways adhered too.</t>
  </si>
  <si>
    <t>Scheme of work - safety and hygiene included</t>
  </si>
  <si>
    <t>3. Management of Learning</t>
  </si>
  <si>
    <t>3a</t>
  </si>
  <si>
    <t>Staff recently refreshed health &amp; safety training.</t>
  </si>
  <si>
    <t>Staff safety training</t>
  </si>
  <si>
    <t>3b</t>
  </si>
  <si>
    <t>Staff well trained, experienced and competant.</t>
  </si>
  <si>
    <t>staff experience, expertise and competence in the subject</t>
  </si>
  <si>
    <t>3c</t>
  </si>
  <si>
    <t>Good control - but numbers excessive and room too crowded</t>
  </si>
  <si>
    <t>Staff ability to motivate and control pupils</t>
  </si>
  <si>
    <t>3d</t>
  </si>
  <si>
    <t>Additional support required - requested several times</t>
  </si>
  <si>
    <t>Level of additional support</t>
  </si>
  <si>
    <t xml:space="preserve"> </t>
  </si>
  <si>
    <t>4. Nature and Number of pupils in group</t>
  </si>
  <si>
    <t>4a</t>
  </si>
  <si>
    <t>Ability of pupils to self-organise and act responsibly, number in class</t>
  </si>
  <si>
    <t>4b</t>
  </si>
  <si>
    <t>Due to slow pace of lesson some students may misbehave</t>
  </si>
  <si>
    <t>Potential behaviour problems</t>
  </si>
  <si>
    <t>4c</t>
  </si>
  <si>
    <t>Nil</t>
  </si>
  <si>
    <t>Pupils with physical disabilities or sensory impairmant</t>
  </si>
  <si>
    <t>4d</t>
  </si>
  <si>
    <t>SO and AR potentially SA</t>
  </si>
  <si>
    <t>Pupils with learning and language difficulties in main teaching language</t>
  </si>
  <si>
    <t>Room SPACE AVAILABLE calculation for R54</t>
  </si>
  <si>
    <t>Overall Assessment Guidance</t>
  </si>
  <si>
    <t>area</t>
  </si>
  <si>
    <t>x</t>
  </si>
  <si>
    <t>=</t>
  </si>
  <si>
    <t>class size</t>
  </si>
  <si>
    <t>pupils</t>
  </si>
  <si>
    <t>therefore</t>
  </si>
  <si>
    <t>space required</t>
  </si>
  <si>
    <t>Area of room already used by:</t>
  </si>
  <si>
    <t>Action to be taken</t>
  </si>
  <si>
    <t>Fixed Tools (including safe working space)</t>
  </si>
  <si>
    <t>TA requested to support students (I’ve emailed SENCO several times requesting support). Lesson broken down into simple discrete steps to allow everyone to achieve. Instructions on whiteboard, diagram on screen, verbal and physical demonstration. Handouts to be completed.</t>
  </si>
  <si>
    <t>Movable equipment on trollies</t>
  </si>
  <si>
    <t>CAD CAM</t>
  </si>
  <si>
    <t>Fixed furniture and storage</t>
  </si>
  <si>
    <t>heat treatmant area</t>
  </si>
  <si>
    <t>tables and work benches</t>
  </si>
  <si>
    <t>Reported to:</t>
  </si>
  <si>
    <t>HOD</t>
  </si>
  <si>
    <t>Review Date:</t>
  </si>
  <si>
    <t>other space not detailled above</t>
  </si>
  <si>
    <t>Space available</t>
  </si>
  <si>
    <t>Space available per pupil</t>
  </si>
  <si>
    <r>
      <t>DES Bulletin 63 (1985) para 23 states "</t>
    </r>
    <r>
      <rPr>
        <i/>
        <sz val="11"/>
        <color theme="1"/>
        <rFont val="Calibri"/>
        <family val="2"/>
        <scheme val="minor"/>
      </rPr>
      <t>group sizes were taken as 20  in years 1-3</t>
    </r>
    <r>
      <rPr>
        <sz val="11"/>
        <color theme="1"/>
        <rFont val="Calibri"/>
        <family val="2"/>
        <scheme val="minor"/>
      </rPr>
      <t xml:space="preserve"> (KS3) </t>
    </r>
    <r>
      <rPr>
        <i/>
        <sz val="11"/>
        <color theme="1"/>
        <rFont val="Calibri"/>
        <family val="2"/>
        <scheme val="minor"/>
      </rPr>
      <t xml:space="preserve">and 15 in years 4&amp;5 </t>
    </r>
    <r>
      <rPr>
        <sz val="11"/>
        <color theme="1"/>
        <rFont val="Calibri"/>
        <family val="2"/>
        <scheme val="minor"/>
      </rPr>
      <t>(KS4)"</t>
    </r>
  </si>
  <si>
    <t>DATA Minimum for Y1 pupils</t>
  </si>
  <si>
    <t>Shops and offices act 2003 recommendation</t>
  </si>
  <si>
    <r>
      <t xml:space="preserve">DfEE Bulletin 1996 D&amp;T Section 2:
</t>
    </r>
    <r>
      <rPr>
        <i/>
        <sz val="11"/>
        <color theme="1"/>
        <rFont val="Calibri"/>
        <family val="2"/>
        <scheme val="minor"/>
      </rPr>
      <t>"Spaces of 100-105m</t>
    </r>
    <r>
      <rPr>
        <i/>
        <vertAlign val="superscript"/>
        <sz val="11"/>
        <color theme="1"/>
        <rFont val="Calibri"/>
        <family val="2"/>
        <scheme val="minor"/>
      </rPr>
      <t>2</t>
    </r>
    <r>
      <rPr>
        <i/>
        <sz val="11"/>
        <color theme="1"/>
        <rFont val="Calibri"/>
        <family val="2"/>
        <scheme val="minor"/>
      </rPr>
      <t xml:space="preserve"> for groups of up to 21 pupils invilved in larger activities such as making with wood, metal and plastics or working with food"</t>
    </r>
    <r>
      <rPr>
        <sz val="11"/>
        <color theme="1"/>
        <rFont val="Calibri"/>
        <family val="2"/>
        <scheme val="minor"/>
      </rPr>
      <t xml:space="preserve">  (which is equivalent to  4.76m</t>
    </r>
    <r>
      <rPr>
        <vertAlign val="superscript"/>
        <sz val="11"/>
        <color theme="1"/>
        <rFont val="Calibri"/>
        <family val="2"/>
        <scheme val="minor"/>
      </rPr>
      <t>2</t>
    </r>
    <r>
      <rPr>
        <sz val="11"/>
        <color theme="1"/>
        <rFont val="Calibri"/>
        <family val="2"/>
        <scheme val="minor"/>
      </rPr>
      <t xml:space="preserve"> per pupil)</t>
    </r>
  </si>
  <si>
    <t>DATA Optimum</t>
  </si>
  <si>
    <t>Generally a safe working environment when considering all elements</t>
  </si>
  <si>
    <t>Some risks which need attention and a monitoring programme should be established</t>
  </si>
  <si>
    <t>Action Required, risk assessment should be reported to senior staff and the health and safety representative. Some control or elimination will be required before further teaching takes place.</t>
  </si>
  <si>
    <t>36+</t>
  </si>
  <si>
    <t>There is a serious health and safety risk in this working nvironment and very urgent inspection is required before further teaching takes place. Full written report required. Report to senior staff and the health and safety representative.</t>
  </si>
  <si>
    <r>
      <rPr>
        <b/>
        <sz val="11"/>
        <color theme="1"/>
        <rFont val="Calibri"/>
        <family val="2"/>
        <scheme val="minor"/>
      </rPr>
      <t>Note a)</t>
    </r>
    <r>
      <rPr>
        <sz val="11"/>
        <color theme="1"/>
        <rFont val="Calibri"/>
        <family val="2"/>
        <scheme val="minor"/>
      </rPr>
      <t xml:space="preserve"> Overcrowding The proximity of so many pupils working close to each other may introduce a hazard. This will be a function of the number of pupils, the size of the room, the amount of working space and the nature of the activity. The nature of the activity is particularly important. If pupils are engaged in drawing or design activities, the amount of space needed, and movement around the room, will be relatively small. The same will apply if pupils are doing work with electronics. If practical work with food is being carried out, with the hobs of cookers in use, more space will be required to handle saucepans of hot water and ingredients &amp; food preparation equipment. In resistant materials, pupils will need sufficient space to move about the room to collect tools &amp; equipment and to use machines safely. Consideration needs to be given to situations when unexpected events, such as hot fat spitting in a frying pan, will cause the user to step backwards involuntarily, colliding with a person behind who may be using a sharp knife. Such hazards need to be documented in a risk assessment. CLEAPSS would advise schools to go through their schemes of work in some detail to identify where such problems might arise and then make an appropriate decision as to how the hazard can be controlled. Possible solutions, although not always ideal, include moving the class to a larger room, assuming that one is available, and restricting the number of pupils doing practical work at any one time.</t>
    </r>
  </si>
  <si>
    <r>
      <rPr>
        <b/>
        <sz val="11"/>
        <color theme="1"/>
        <rFont val="Calibri"/>
        <family val="2"/>
        <scheme val="minor"/>
      </rPr>
      <t>Note b)</t>
    </r>
    <r>
      <rPr>
        <sz val="11"/>
        <color theme="1"/>
        <rFont val="Calibri"/>
        <family val="2"/>
        <scheme val="minor"/>
      </rPr>
      <t xml:space="preserve"> Supervision With large numbers of pupils in a class, the teacher may find it difficult, if not impossible, to supervise adequately what each pupil is doing. The risk here will depend on the age, ability and, above all, the attitudes and behaviour of the pupils, as well as the skill and experience of the teacher. The nature of the activity, and the availability of additional adults such as teaching assistants and technicians, will all serve to influence the risk. Activities in which pupils are engaged in individual work, as is often the case with examination course work, are inherently more difficult to supervise.</t>
    </r>
  </si>
  <si>
    <r>
      <rPr>
        <b/>
        <sz val="11"/>
        <color theme="1"/>
        <rFont val="Calibri"/>
        <family val="2"/>
        <scheme val="minor"/>
      </rPr>
      <t>Note c)</t>
    </r>
    <r>
      <rPr>
        <sz val="11"/>
        <color theme="1"/>
        <rFont val="Calibri"/>
        <family val="2"/>
        <scheme val="minor"/>
      </rPr>
      <t xml:space="preserve"> Stress This is inherent in all teaching. Requiring teachers to supervise large classes that are involved in hazardous activities is highly likely to increase levels of stress. Employers are required by law to manage health and safety in the workplace including the management of stress. Failure to do so could result in an employer being prosecuted by the HSE. In addition, there have been a number of civil cases in recent years in which large sums of money have been awarded to teachers who have suffered ill health as a result of stress. Individuals differ in their sensitivity to stress and in the symptoms that might be displayed, but heads of department and head teachers need to be alert to warning signs</t>
    </r>
  </si>
  <si>
    <t>Majority of students SO and AR - except RE and GK</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</si>
</sst>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quot;m&quot;"/>
    <numFmt numFmtId="165" formatCode="0.##&quot; sq m&quot;"/>
    <numFmt numFmtId="166" formatCode="0&quot; sq m&quot;"/>
  </numFmts>
  <fonts count="7" x14ac:knownFonts="1">
    <font>
      <sz val="11"/>
      <color theme="1"/>
      <name val="Calibri"/>
      <family val="2"/>
      <scheme val="minor"/>
    </font>
    <font>
      <b/>
      <sz val="11"/>
      <color theme="1"/>
      <name val="Calibri"/>
      <family val="2"/>
      <scheme val="minor"/>
    </font>
    <font>
      <i/>
      <sz val="11"/>
      <color theme="1"/>
      <name val="Calibri"/>
      <family val="2"/>
      <scheme val="minor"/>
    </font>
    <font>
      <i/>
      <vertAlign val="superscript"/>
      <sz val="11"/>
      <color theme="1"/>
      <name val="Calibri"/>
      <family val="2"/>
      <scheme val="minor"/>
    </font>
    <font>
      <vertAlign val="superscript"/>
      <sz val="11"/>
      <color theme="1"/>
      <name val="Calibri"/>
      <family val="2"/>
      <scheme val="minor"/>
    </font>
    <font>
      <u/>
      <sz val="11"/>
      <color theme="10"/>
      <name val="Calibri"/>
      <family val="2"/>
      <scheme val="minor"/>
    </font>
    <font>
      <u/>
      <sz val="11"/>
      <color theme="1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0000"/>
        <bgColor indexed="64"/>
      </patternFill>
    </fill>
  </fills>
  <borders count="29">
    <border>
      <left/>
      <right/>
      <top/>
      <bottom/>
      <diagonal/>
    </border>
    <border>
      <left/>
      <right/>
      <top/>
      <bottom style="medium">
        <color auto="1"/>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style="thin">
        <color auto="1"/>
      </top>
      <bottom style="double">
        <color auto="1"/>
      </bottom>
      <diagonal/>
    </border>
    <border>
      <left style="medium">
        <color auto="1"/>
      </left>
      <right/>
      <top/>
      <bottom style="medium">
        <color auto="1"/>
      </bottom>
      <diagonal/>
    </border>
    <border>
      <left/>
      <right style="medium">
        <color auto="1"/>
      </right>
      <top/>
      <bottom style="medium">
        <color auto="1"/>
      </bottom>
      <diagonal/>
    </border>
    <border>
      <left/>
      <right/>
      <top style="thin">
        <color auto="1"/>
      </top>
      <bottom style="medium">
        <color auto="1"/>
      </bottom>
      <diagonal/>
    </border>
  </borders>
  <cellStyleXfs count="3">
    <xf numFmtId="0" fontId="0" fillId="0" borderId="0"/>
    <xf numFmtId="0" fontId="5" fillId="0" borderId="0" applyNumberFormat="0" applyFill="0" applyBorder="0" applyAlignment="0" applyProtection="0"/>
    <xf numFmtId="0" fontId="6" fillId="0" borderId="0" applyNumberFormat="0" applyFill="0" applyBorder="0" applyAlignment="0" applyProtection="0"/>
  </cellStyleXfs>
  <cellXfs count="58">
    <xf numFmtId="0" fontId="0" fillId="0" borderId="0" xfId="0"/>
    <xf numFmtId="0" fontId="1" fillId="0" borderId="0" xfId="0" applyFont="1" applyAlignment="1">
      <alignment horizontal="right"/>
    </xf>
    <xf numFmtId="0" fontId="0" fillId="0" borderId="0" xfId="0" applyAlignment="1">
      <alignment horizontal="right"/>
    </xf>
    <xf numFmtId="0" fontId="0" fillId="0" borderId="3" xfId="0" applyBorder="1"/>
    <xf numFmtId="0" fontId="0" fillId="0" borderId="6" xfId="0" applyBorder="1"/>
    <xf numFmtId="0" fontId="1" fillId="0" borderId="5" xfId="0" applyFont="1" applyBorder="1"/>
    <xf numFmtId="0" fontId="1" fillId="0" borderId="4" xfId="0" applyFont="1" applyBorder="1" applyAlignment="1">
      <alignment horizontal="center"/>
    </xf>
    <xf numFmtId="0" fontId="0" fillId="0" borderId="2" xfId="0" applyBorder="1" applyAlignment="1">
      <alignment horizontal="center"/>
    </xf>
    <xf numFmtId="0" fontId="0" fillId="0" borderId="7" xfId="0" applyBorder="1" applyAlignment="1">
      <alignment horizontal="center"/>
    </xf>
    <xf numFmtId="0" fontId="0" fillId="0" borderId="7" xfId="0" applyBorder="1" applyAlignment="1">
      <alignment horizontal="right"/>
    </xf>
    <xf numFmtId="0" fontId="0" fillId="0" borderId="8" xfId="0" applyBorder="1" applyAlignment="1">
      <alignment horizontal="center"/>
    </xf>
    <xf numFmtId="0" fontId="1" fillId="0" borderId="0" xfId="0" applyFont="1"/>
    <xf numFmtId="0" fontId="1" fillId="0" borderId="7" xfId="0" applyFont="1" applyBorder="1" applyAlignment="1">
      <alignment horizontal="center"/>
    </xf>
    <xf numFmtId="0" fontId="0" fillId="0" borderId="0" xfId="0" applyAlignment="1">
      <alignment vertical="top"/>
    </xf>
    <xf numFmtId="0" fontId="0" fillId="0" borderId="23" xfId="0" applyBorder="1"/>
    <xf numFmtId="165" fontId="0" fillId="0" borderId="0" xfId="0" applyNumberFormat="1"/>
    <xf numFmtId="0" fontId="0" fillId="0" borderId="24" xfId="0" applyBorder="1"/>
    <xf numFmtId="0" fontId="1" fillId="0" borderId="24" xfId="0" applyFont="1" applyBorder="1"/>
    <xf numFmtId="0" fontId="2" fillId="0" borderId="23" xfId="0" applyFont="1" applyBorder="1"/>
    <xf numFmtId="165" fontId="1" fillId="0" borderId="25" xfId="0" applyNumberFormat="1" applyFont="1" applyBorder="1"/>
    <xf numFmtId="0" fontId="0" fillId="0" borderId="26" xfId="0" applyBorder="1"/>
    <xf numFmtId="0" fontId="0" fillId="0" borderId="27" xfId="0" applyBorder="1"/>
    <xf numFmtId="164" fontId="0" fillId="2" borderId="2" xfId="0" applyNumberFormat="1" applyFill="1" applyBorder="1"/>
    <xf numFmtId="0" fontId="0" fillId="2" borderId="2" xfId="0" applyFill="1" applyBorder="1"/>
    <xf numFmtId="165" fontId="0" fillId="2" borderId="2" xfId="0" applyNumberFormat="1" applyFill="1" applyBorder="1"/>
    <xf numFmtId="0" fontId="1" fillId="0" borderId="1" xfId="0" applyFont="1" applyBorder="1" applyAlignment="1">
      <alignment horizontal="right"/>
    </xf>
    <xf numFmtId="166" fontId="1" fillId="0" borderId="0" xfId="0" applyNumberFormat="1" applyFont="1"/>
    <xf numFmtId="0" fontId="0" fillId="0" borderId="0" xfId="0" applyAlignment="1">
      <alignment vertical="center"/>
    </xf>
    <xf numFmtId="0" fontId="1" fillId="0" borderId="2" xfId="0" applyFont="1" applyBorder="1" applyAlignment="1">
      <alignment horizontal="right"/>
    </xf>
    <xf numFmtId="0" fontId="0" fillId="0" borderId="1" xfId="0" applyBorder="1"/>
    <xf numFmtId="165" fontId="1" fillId="0" borderId="0" xfId="0" applyNumberFormat="1" applyFont="1"/>
    <xf numFmtId="165" fontId="1" fillId="2" borderId="0" xfId="0" applyNumberFormat="1" applyFont="1" applyFill="1"/>
    <xf numFmtId="165" fontId="1" fillId="3" borderId="28" xfId="0" applyNumberFormat="1" applyFont="1" applyFill="1" applyBorder="1"/>
    <xf numFmtId="0" fontId="0" fillId="0" borderId="9" xfId="0" applyBorder="1" applyAlignment="1"/>
    <xf numFmtId="0" fontId="0" fillId="0" borderId="10" xfId="0" applyBorder="1" applyAlignment="1"/>
    <xf numFmtId="0" fontId="0" fillId="0" borderId="11" xfId="0" applyBorder="1" applyAlignment="1"/>
    <xf numFmtId="0" fontId="0" fillId="0" borderId="12" xfId="0" applyBorder="1" applyAlignment="1">
      <alignment horizontal="right"/>
    </xf>
    <xf numFmtId="0" fontId="0" fillId="0" borderId="13" xfId="0" applyBorder="1" applyAlignment="1">
      <alignment horizontal="right"/>
    </xf>
    <xf numFmtId="0" fontId="0" fillId="0" borderId="14" xfId="0" applyBorder="1" applyAlignment="1"/>
    <xf numFmtId="0" fontId="0" fillId="0" borderId="15" xfId="0" applyBorder="1" applyAlignment="1"/>
    <xf numFmtId="0" fontId="0" fillId="0" borderId="16" xfId="0" applyBorder="1" applyAlignment="1"/>
    <xf numFmtId="0" fontId="0" fillId="0" borderId="0" xfId="0" applyAlignment="1"/>
    <xf numFmtId="0" fontId="1" fillId="0" borderId="0" xfId="0" applyFont="1" applyAlignment="1"/>
    <xf numFmtId="0" fontId="1" fillId="0" borderId="17" xfId="0" applyFont="1" applyBorder="1" applyAlignment="1"/>
    <xf numFmtId="0" fontId="0" fillId="0" borderId="18" xfId="0" applyBorder="1" applyAlignment="1"/>
    <xf numFmtId="0" fontId="0" fillId="0" borderId="19" xfId="0" applyBorder="1" applyAlignment="1"/>
    <xf numFmtId="0" fontId="0" fillId="0" borderId="17" xfId="0" applyBorder="1" applyAlignment="1"/>
    <xf numFmtId="0" fontId="1" fillId="0" borderId="20" xfId="0" applyFont="1" applyBorder="1" applyAlignment="1">
      <alignment horizontal="left"/>
    </xf>
    <xf numFmtId="0" fontId="1" fillId="0" borderId="21" xfId="0" applyFont="1" applyBorder="1" applyAlignment="1">
      <alignment horizontal="left"/>
    </xf>
    <xf numFmtId="0" fontId="1" fillId="0" borderId="22" xfId="0" applyFont="1" applyBorder="1" applyAlignment="1">
      <alignment horizontal="left"/>
    </xf>
    <xf numFmtId="0" fontId="0" fillId="0" borderId="0" xfId="0" applyAlignment="1">
      <alignment horizontal="left" vertical="top" wrapText="1"/>
    </xf>
    <xf numFmtId="0" fontId="0" fillId="0" borderId="1" xfId="0" applyBorder="1" applyAlignment="1"/>
    <xf numFmtId="14" fontId="0" fillId="0" borderId="1" xfId="0" applyNumberFormat="1" applyBorder="1" applyAlignment="1">
      <alignment horizontal="center"/>
    </xf>
    <xf numFmtId="0" fontId="0" fillId="0" borderId="1" xfId="0" applyBorder="1" applyAlignment="1">
      <alignment horizontal="center"/>
    </xf>
    <xf numFmtId="0" fontId="1" fillId="0" borderId="2" xfId="0" applyFont="1" applyBorder="1" applyAlignment="1">
      <alignment horizontal="right"/>
    </xf>
    <xf numFmtId="0" fontId="0" fillId="0" borderId="2" xfId="0" applyBorder="1" applyAlignment="1">
      <alignment horizontal="right"/>
    </xf>
    <xf numFmtId="0" fontId="0" fillId="0" borderId="2" xfId="0" applyBorder="1" applyAlignment="1"/>
    <xf numFmtId="14" fontId="0" fillId="0" borderId="2" xfId="0" applyNumberFormat="1" applyBorder="1" applyAlignment="1"/>
  </cellXfs>
  <cellStyles count="3">
    <cellStyle name="Followed Hyperlink" xfId="2" builtinId="9" hidden="1"/>
    <cellStyle name="Hyperlink" xfId="1" builtinId="8" hidden="1"/>
    <cellStyle name="Normal" xfId="0" builtinId="0"/>
  </cellStyles>
  <dxfs count="13">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ont>
        <b/>
        <i val="0"/>
        <color auto="1"/>
      </font>
      <fill>
        <patternFill>
          <bgColor rgb="FF92D050"/>
        </patternFill>
      </fill>
    </dxf>
    <dxf>
      <font>
        <b/>
        <i val="0"/>
      </font>
      <fill>
        <patternFill>
          <bgColor rgb="FFFF0000"/>
        </patternFill>
      </fill>
    </dxf>
    <dxf>
      <font>
        <b/>
        <i val="0"/>
      </font>
      <fill>
        <patternFill>
          <bgColor rgb="FFFFC000"/>
        </patternFill>
      </fill>
    </dxf>
    <dxf>
      <font>
        <b/>
        <i val="0"/>
      </font>
      <fill>
        <patternFill>
          <bgColor rgb="FFFFFF00"/>
        </patternFill>
      </fill>
    </dxf>
    <dxf>
      <font>
        <b/>
        <i val="0"/>
        <color auto="1"/>
      </font>
      <fill>
        <patternFill>
          <bgColor rgb="FF00B05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64"/>
  <sheetViews>
    <sheetView tabSelected="1" topLeftCell="A12" workbookViewId="0">
      <selection activeCell="G31" sqref="G31:N31"/>
    </sheetView>
  </sheetViews>
  <sheetFormatPr defaultColWidth="8.85546875" defaultRowHeight="15" x14ac:dyDescent="0.25"/>
  <cols>
    <col min="1" max="6" width="3.7109375" customWidth="1"/>
    <col min="7" max="7" width="14.28515625" customWidth="1"/>
    <col min="8" max="8" width="7" customWidth="1"/>
    <col min="10" max="10" width="15.85546875" customWidth="1"/>
    <col min="11" max="14" width="5.7109375" customWidth="1"/>
    <col min="15" max="15" width="3.42578125" customWidth="1"/>
    <col min="16" max="16" width="4" customWidth="1"/>
    <col min="18" max="18" width="9.140625" customWidth="1"/>
    <col min="20" max="20" width="9.140625" customWidth="1"/>
    <col min="22" max="22" width="10.140625" bestFit="1" customWidth="1"/>
    <col min="23" max="23" width="14.7109375" customWidth="1"/>
    <col min="24" max="24" width="11.85546875" customWidth="1"/>
  </cols>
  <sheetData>
    <row r="1" spans="1:17" x14ac:dyDescent="0.25">
      <c r="E1" s="1" t="s">
        <v>0</v>
      </c>
      <c r="F1" s="41" t="s">
        <v>1</v>
      </c>
      <c r="G1" s="41"/>
      <c r="H1" s="41"/>
      <c r="I1" s="41"/>
      <c r="J1" s="41"/>
      <c r="K1" s="41"/>
      <c r="L1" s="41"/>
      <c r="M1" s="41"/>
      <c r="N1" s="41"/>
    </row>
    <row r="2" spans="1:17" x14ac:dyDescent="0.25">
      <c r="E2" s="1" t="s">
        <v>2</v>
      </c>
      <c r="F2" s="41" t="s">
        <v>3</v>
      </c>
      <c r="G2" s="42"/>
      <c r="H2" s="42"/>
      <c r="I2" s="42"/>
      <c r="J2" s="42"/>
      <c r="K2" s="42"/>
      <c r="L2" s="42"/>
      <c r="M2" s="42"/>
      <c r="N2" s="42"/>
    </row>
    <row r="3" spans="1:17" x14ac:dyDescent="0.25">
      <c r="E3" s="1" t="s">
        <v>4</v>
      </c>
      <c r="F3" s="41"/>
      <c r="G3" s="41"/>
      <c r="H3" s="41"/>
      <c r="I3" s="41"/>
      <c r="K3" s="2" t="s">
        <v>5</v>
      </c>
      <c r="L3" s="41" t="s">
        <v>6</v>
      </c>
      <c r="M3" s="41"/>
    </row>
    <row r="4" spans="1:17" ht="15.75" thickBot="1" x14ac:dyDescent="0.3">
      <c r="E4" s="1" t="s">
        <v>7</v>
      </c>
      <c r="F4" s="51" t="s">
        <v>8</v>
      </c>
      <c r="G4" s="51"/>
      <c r="H4" s="51"/>
      <c r="I4" s="51"/>
      <c r="K4" s="11" t="s">
        <v>9</v>
      </c>
      <c r="L4" s="52">
        <v>43366</v>
      </c>
      <c r="M4" s="53"/>
      <c r="N4" s="53"/>
    </row>
    <row r="5" spans="1:17" ht="15.75" thickBot="1" x14ac:dyDescent="0.3">
      <c r="A5" s="43" t="s">
        <v>10</v>
      </c>
      <c r="B5" s="44"/>
      <c r="C5" s="44"/>
      <c r="D5" s="44"/>
      <c r="E5" s="44"/>
      <c r="F5" s="44"/>
      <c r="G5" s="44"/>
      <c r="H5" s="44"/>
      <c r="I5" s="44"/>
      <c r="J5" s="44"/>
      <c r="K5" s="44"/>
      <c r="L5" s="44"/>
      <c r="M5" s="44"/>
      <c r="N5" s="45"/>
      <c r="P5" s="11" t="s">
        <v>10</v>
      </c>
    </row>
    <row r="6" spans="1:17" x14ac:dyDescent="0.25">
      <c r="A6" s="3"/>
      <c r="B6" s="6">
        <v>0</v>
      </c>
      <c r="C6" s="6">
        <v>1</v>
      </c>
      <c r="D6" s="6">
        <v>2</v>
      </c>
      <c r="E6" s="6">
        <v>3</v>
      </c>
      <c r="F6" s="6">
        <v>4</v>
      </c>
      <c r="G6" s="38" t="s">
        <v>11</v>
      </c>
      <c r="H6" s="39"/>
      <c r="I6" s="39"/>
      <c r="J6" s="39"/>
      <c r="K6" s="39"/>
      <c r="L6" s="39"/>
      <c r="M6" s="39"/>
      <c r="N6" s="40"/>
    </row>
    <row r="7" spans="1:17" x14ac:dyDescent="0.25">
      <c r="A7" s="5" t="s">
        <v>12</v>
      </c>
      <c r="B7" s="7"/>
      <c r="C7" s="7"/>
      <c r="D7" s="7"/>
      <c r="E7" s="7"/>
      <c r="F7" s="7">
        <v>4</v>
      </c>
      <c r="G7" s="33" t="s">
        <v>13</v>
      </c>
      <c r="H7" s="34"/>
      <c r="I7" s="34"/>
      <c r="J7" s="34"/>
      <c r="K7" s="34"/>
      <c r="L7" s="34"/>
      <c r="M7" s="34"/>
      <c r="N7" s="35"/>
      <c r="P7" t="str">
        <f t="shared" ref="P7:P34" si="0">A7</f>
        <v>1a</v>
      </c>
      <c r="Q7" t="s">
        <v>14</v>
      </c>
    </row>
    <row r="8" spans="1:17" x14ac:dyDescent="0.25">
      <c r="A8" s="5" t="s">
        <v>15</v>
      </c>
      <c r="B8" s="7"/>
      <c r="C8" s="7"/>
      <c r="D8" s="7"/>
      <c r="E8" s="7"/>
      <c r="F8" s="7">
        <v>4</v>
      </c>
      <c r="G8" s="33" t="s">
        <v>16</v>
      </c>
      <c r="H8" s="34"/>
      <c r="I8" s="34"/>
      <c r="J8" s="34"/>
      <c r="K8" s="34"/>
      <c r="L8" s="34"/>
      <c r="M8" s="34"/>
      <c r="N8" s="35"/>
      <c r="P8" t="str">
        <f t="shared" si="0"/>
        <v>1b</v>
      </c>
      <c r="Q8" t="s">
        <v>17</v>
      </c>
    </row>
    <row r="9" spans="1:17" x14ac:dyDescent="0.25">
      <c r="A9" s="5" t="s">
        <v>18</v>
      </c>
      <c r="B9" s="7"/>
      <c r="C9" s="7"/>
      <c r="D9" s="7">
        <v>2</v>
      </c>
      <c r="E9" s="7"/>
      <c r="F9" s="7"/>
      <c r="G9" s="33" t="s">
        <v>19</v>
      </c>
      <c r="H9" s="34"/>
      <c r="I9" s="34"/>
      <c r="J9" s="34"/>
      <c r="K9" s="34"/>
      <c r="L9" s="34"/>
      <c r="M9" s="34"/>
      <c r="N9" s="35"/>
      <c r="P9" t="str">
        <f t="shared" si="0"/>
        <v>1c</v>
      </c>
      <c r="Q9" t="s">
        <v>20</v>
      </c>
    </row>
    <row r="10" spans="1:17" x14ac:dyDescent="0.25">
      <c r="A10" s="5" t="s">
        <v>21</v>
      </c>
      <c r="B10" s="7"/>
      <c r="C10" s="7"/>
      <c r="D10" s="7">
        <v>2</v>
      </c>
      <c r="E10" s="7"/>
      <c r="F10" s="7"/>
      <c r="G10" s="33" t="s">
        <v>22</v>
      </c>
      <c r="H10" s="34"/>
      <c r="I10" s="34"/>
      <c r="J10" s="34"/>
      <c r="K10" s="34"/>
      <c r="L10" s="34"/>
      <c r="M10" s="34"/>
      <c r="N10" s="35"/>
      <c r="P10" t="str">
        <f t="shared" si="0"/>
        <v>1d</v>
      </c>
      <c r="Q10" t="s">
        <v>23</v>
      </c>
    </row>
    <row r="11" spans="1:17" ht="15.75" thickBot="1" x14ac:dyDescent="0.3">
      <c r="A11" s="4"/>
      <c r="B11" s="8" t="str">
        <f>IF(SUM(B7:B10)=0,"",SUM(B7:B10))</f>
        <v/>
      </c>
      <c r="C11" s="8" t="str">
        <f>IF(SUM(C7:C10)=0,"",SUM(C7:C10))</f>
        <v/>
      </c>
      <c r="D11" s="8">
        <f t="shared" ref="D11:F11" si="1">IF(SUM(D7:D10)=0,"",SUM(D7:D10))</f>
        <v>4</v>
      </c>
      <c r="E11" s="8" t="str">
        <f t="shared" si="1"/>
        <v/>
      </c>
      <c r="F11" s="8">
        <f t="shared" si="1"/>
        <v>8</v>
      </c>
      <c r="G11" s="36" t="s">
        <v>24</v>
      </c>
      <c r="H11" s="37"/>
      <c r="I11" s="12">
        <f>SUM(B11:F11)</f>
        <v>12</v>
      </c>
      <c r="J11" s="9" t="s">
        <v>25</v>
      </c>
      <c r="K11" s="8" t="str">
        <f>IF($I11&lt;=4,"LSR","")</f>
        <v/>
      </c>
      <c r="L11" s="8" t="str">
        <f>IF($I11&gt;=5,IF($I11&lt;=8,"SRC",""),"")</f>
        <v/>
      </c>
      <c r="M11" s="8" t="str">
        <f>IF($I11&gt;=9,IF($I11&lt;=12,"RSR",""),"")</f>
        <v>RSR</v>
      </c>
      <c r="N11" s="10" t="str">
        <f>IF($I11&gt;=13,"IAR","")</f>
        <v/>
      </c>
    </row>
    <row r="12" spans="1:17" ht="4.5" customHeight="1" thickBot="1" x14ac:dyDescent="0.3"/>
    <row r="13" spans="1:17" ht="15.75" thickBot="1" x14ac:dyDescent="0.3">
      <c r="A13" s="46" t="s">
        <v>26</v>
      </c>
      <c r="B13" s="44"/>
      <c r="C13" s="44"/>
      <c r="D13" s="44"/>
      <c r="E13" s="44"/>
      <c r="F13" s="44"/>
      <c r="G13" s="44"/>
      <c r="H13" s="44"/>
      <c r="I13" s="44"/>
      <c r="J13" s="44"/>
      <c r="K13" s="44"/>
      <c r="L13" s="44"/>
      <c r="M13" s="44"/>
      <c r="N13" s="45"/>
      <c r="P13" s="11" t="str">
        <f t="shared" si="0"/>
        <v>2. Nature of Curriculum and its organisation</v>
      </c>
    </row>
    <row r="14" spans="1:17" x14ac:dyDescent="0.25">
      <c r="A14" s="3"/>
      <c r="B14" s="6">
        <v>0</v>
      </c>
      <c r="C14" s="6">
        <v>1</v>
      </c>
      <c r="D14" s="6">
        <v>2</v>
      </c>
      <c r="E14" s="6">
        <v>3</v>
      </c>
      <c r="F14" s="6">
        <v>4</v>
      </c>
      <c r="G14" s="38" t="s">
        <v>11</v>
      </c>
      <c r="H14" s="39"/>
      <c r="I14" s="39"/>
      <c r="J14" s="39"/>
      <c r="K14" s="39"/>
      <c r="L14" s="39"/>
      <c r="M14" s="39"/>
      <c r="N14" s="40"/>
    </row>
    <row r="15" spans="1:17" x14ac:dyDescent="0.25">
      <c r="A15" s="5" t="s">
        <v>27</v>
      </c>
      <c r="B15" s="7"/>
      <c r="C15" s="7"/>
      <c r="D15" s="7"/>
      <c r="E15" s="7"/>
      <c r="F15" s="7">
        <v>4</v>
      </c>
      <c r="G15" s="33" t="s">
        <v>28</v>
      </c>
      <c r="H15" s="34"/>
      <c r="I15" s="34"/>
      <c r="J15" s="34"/>
      <c r="K15" s="34"/>
      <c r="L15" s="34"/>
      <c r="M15" s="34"/>
      <c r="N15" s="35"/>
      <c r="P15" t="str">
        <f t="shared" si="0"/>
        <v>2a</v>
      </c>
      <c r="Q15" t="s">
        <v>29</v>
      </c>
    </row>
    <row r="16" spans="1:17" x14ac:dyDescent="0.25">
      <c r="A16" s="5" t="s">
        <v>30</v>
      </c>
      <c r="B16" s="7"/>
      <c r="C16" s="7">
        <v>1</v>
      </c>
      <c r="D16" s="7"/>
      <c r="E16" s="7"/>
      <c r="F16" s="7"/>
      <c r="G16" s="33" t="s">
        <v>31</v>
      </c>
      <c r="H16" s="34"/>
      <c r="I16" s="34"/>
      <c r="J16" s="34"/>
      <c r="K16" s="34"/>
      <c r="L16" s="34"/>
      <c r="M16" s="34"/>
      <c r="N16" s="35"/>
      <c r="P16" t="str">
        <f t="shared" si="0"/>
        <v>2b</v>
      </c>
      <c r="Q16" t="s">
        <v>32</v>
      </c>
    </row>
    <row r="17" spans="1:17" x14ac:dyDescent="0.25">
      <c r="A17" s="5" t="s">
        <v>33</v>
      </c>
      <c r="B17" s="7"/>
      <c r="C17" s="7">
        <v>1</v>
      </c>
      <c r="D17" s="7"/>
      <c r="E17" s="7"/>
      <c r="F17" s="7"/>
      <c r="G17" s="33" t="s">
        <v>34</v>
      </c>
      <c r="H17" s="34"/>
      <c r="I17" s="34"/>
      <c r="J17" s="34"/>
      <c r="K17" s="34"/>
      <c r="L17" s="34"/>
      <c r="M17" s="34"/>
      <c r="N17" s="35"/>
      <c r="P17" t="str">
        <f t="shared" si="0"/>
        <v>2c</v>
      </c>
      <c r="Q17" t="s">
        <v>35</v>
      </c>
    </row>
    <row r="18" spans="1:17" x14ac:dyDescent="0.25">
      <c r="A18" s="5" t="s">
        <v>36</v>
      </c>
      <c r="B18" s="7"/>
      <c r="C18" s="7"/>
      <c r="D18" s="7">
        <v>2</v>
      </c>
      <c r="E18" s="7"/>
      <c r="F18" s="7"/>
      <c r="G18" s="33" t="s">
        <v>37</v>
      </c>
      <c r="H18" s="34"/>
      <c r="I18" s="34"/>
      <c r="J18" s="34"/>
      <c r="K18" s="34"/>
      <c r="L18" s="34"/>
      <c r="M18" s="34"/>
      <c r="N18" s="35"/>
      <c r="P18" t="str">
        <f t="shared" si="0"/>
        <v>2d</v>
      </c>
      <c r="Q18" t="s">
        <v>38</v>
      </c>
    </row>
    <row r="19" spans="1:17" ht="15.75" thickBot="1" x14ac:dyDescent="0.3">
      <c r="A19" s="4"/>
      <c r="B19" s="8" t="str">
        <f>IF(SUM(B15:B18)=0,"",SUM(B15:B18))</f>
        <v/>
      </c>
      <c r="C19" s="8">
        <f>IF(SUM(C15:C18)=0,"",SUM(C15:C18))</f>
        <v>2</v>
      </c>
      <c r="D19" s="8">
        <f t="shared" ref="D19" si="2">IF(SUM(D15:D18)=0,"",SUM(D15:D18))</f>
        <v>2</v>
      </c>
      <c r="E19" s="8" t="str">
        <f t="shared" ref="E19" si="3">IF(SUM(E15:E18)=0,"",SUM(E15:E18))</f>
        <v/>
      </c>
      <c r="F19" s="8">
        <f t="shared" ref="F19" si="4">IF(SUM(F15:F18)=0,"",SUM(F15:F18))</f>
        <v>4</v>
      </c>
      <c r="G19" s="36" t="s">
        <v>24</v>
      </c>
      <c r="H19" s="37"/>
      <c r="I19" s="12">
        <f>SUM(B19:F19)</f>
        <v>8</v>
      </c>
      <c r="J19" s="9" t="s">
        <v>25</v>
      </c>
      <c r="K19" s="8" t="str">
        <f>IF($I19&lt;=4,"LSR","")</f>
        <v/>
      </c>
      <c r="L19" s="8" t="str">
        <f>IF($I19&gt;=5,IF($I19&lt;=8,"SRC",""),"")</f>
        <v>SRC</v>
      </c>
      <c r="M19" s="8" t="str">
        <f>IF($I19&gt;=9,IF($I19&lt;=12,"RSR",""),"")</f>
        <v/>
      </c>
      <c r="N19" s="10" t="str">
        <f>IF($I19&gt;=13,"IAR","")</f>
        <v/>
      </c>
    </row>
    <row r="20" spans="1:17" ht="4.5" customHeight="1" thickBot="1" x14ac:dyDescent="0.3"/>
    <row r="21" spans="1:17" ht="15.75" thickBot="1" x14ac:dyDescent="0.3">
      <c r="A21" s="46" t="s">
        <v>39</v>
      </c>
      <c r="B21" s="44"/>
      <c r="C21" s="44"/>
      <c r="D21" s="44"/>
      <c r="E21" s="44"/>
      <c r="F21" s="44"/>
      <c r="G21" s="44"/>
      <c r="H21" s="44"/>
      <c r="I21" s="44"/>
      <c r="J21" s="44"/>
      <c r="K21" s="44"/>
      <c r="L21" s="44"/>
      <c r="M21" s="44"/>
      <c r="N21" s="45"/>
      <c r="P21" s="11" t="str">
        <f t="shared" si="0"/>
        <v>3. Management of Learning</v>
      </c>
    </row>
    <row r="22" spans="1:17" x14ac:dyDescent="0.25">
      <c r="A22" s="3"/>
      <c r="B22" s="6">
        <v>0</v>
      </c>
      <c r="C22" s="6">
        <v>1</v>
      </c>
      <c r="D22" s="6">
        <v>2</v>
      </c>
      <c r="E22" s="6">
        <v>3</v>
      </c>
      <c r="F22" s="6">
        <v>4</v>
      </c>
      <c r="G22" s="38" t="s">
        <v>11</v>
      </c>
      <c r="H22" s="39"/>
      <c r="I22" s="39"/>
      <c r="J22" s="39"/>
      <c r="K22" s="39"/>
      <c r="L22" s="39"/>
      <c r="M22" s="39"/>
      <c r="N22" s="40"/>
    </row>
    <row r="23" spans="1:17" x14ac:dyDescent="0.25">
      <c r="A23" s="5" t="s">
        <v>40</v>
      </c>
      <c r="B23" s="7"/>
      <c r="C23" s="7">
        <v>1</v>
      </c>
      <c r="D23" s="7"/>
      <c r="E23" s="7"/>
      <c r="F23" s="7"/>
      <c r="G23" s="33" t="s">
        <v>41</v>
      </c>
      <c r="H23" s="34"/>
      <c r="I23" s="34"/>
      <c r="J23" s="34"/>
      <c r="K23" s="34"/>
      <c r="L23" s="34"/>
      <c r="M23" s="34"/>
      <c r="N23" s="35"/>
      <c r="P23" t="str">
        <f t="shared" si="0"/>
        <v>3a</v>
      </c>
      <c r="Q23" t="s">
        <v>42</v>
      </c>
    </row>
    <row r="24" spans="1:17" x14ac:dyDescent="0.25">
      <c r="A24" s="5" t="s">
        <v>43</v>
      </c>
      <c r="B24" s="7"/>
      <c r="C24" s="7">
        <v>1</v>
      </c>
      <c r="D24" s="7"/>
      <c r="E24" s="7"/>
      <c r="F24" s="7"/>
      <c r="G24" s="33" t="s">
        <v>44</v>
      </c>
      <c r="H24" s="34"/>
      <c r="I24" s="34"/>
      <c r="J24" s="34"/>
      <c r="K24" s="34"/>
      <c r="L24" s="34"/>
      <c r="M24" s="34"/>
      <c r="N24" s="35"/>
      <c r="P24" t="str">
        <f t="shared" si="0"/>
        <v>3b</v>
      </c>
      <c r="Q24" t="s">
        <v>45</v>
      </c>
    </row>
    <row r="25" spans="1:17" x14ac:dyDescent="0.25">
      <c r="A25" s="5" t="s">
        <v>46</v>
      </c>
      <c r="B25" s="7"/>
      <c r="C25" s="7"/>
      <c r="D25" s="7"/>
      <c r="E25" s="7"/>
      <c r="F25" s="7">
        <v>4</v>
      </c>
      <c r="G25" s="33" t="s">
        <v>47</v>
      </c>
      <c r="H25" s="34"/>
      <c r="I25" s="34"/>
      <c r="J25" s="34"/>
      <c r="K25" s="34"/>
      <c r="L25" s="34"/>
      <c r="M25" s="34"/>
      <c r="N25" s="35"/>
      <c r="P25" t="str">
        <f t="shared" si="0"/>
        <v>3c</v>
      </c>
      <c r="Q25" t="s">
        <v>48</v>
      </c>
    </row>
    <row r="26" spans="1:17" x14ac:dyDescent="0.25">
      <c r="A26" s="5" t="s">
        <v>49</v>
      </c>
      <c r="B26" s="7"/>
      <c r="C26" s="7"/>
      <c r="D26" s="7"/>
      <c r="E26" s="7"/>
      <c r="F26" s="7">
        <v>4</v>
      </c>
      <c r="G26" s="33" t="s">
        <v>50</v>
      </c>
      <c r="H26" s="34"/>
      <c r="I26" s="34"/>
      <c r="J26" s="34"/>
      <c r="K26" s="34"/>
      <c r="L26" s="34"/>
      <c r="M26" s="34"/>
      <c r="N26" s="35"/>
      <c r="P26" t="str">
        <f t="shared" si="0"/>
        <v>3d</v>
      </c>
      <c r="Q26" t="s">
        <v>51</v>
      </c>
    </row>
    <row r="27" spans="1:17" ht="15.75" thickBot="1" x14ac:dyDescent="0.3">
      <c r="A27" s="4"/>
      <c r="B27" s="8" t="str">
        <f>IF(SUM(B23:B26)=0,"",SUM(B23:B26))</f>
        <v/>
      </c>
      <c r="C27" s="8">
        <f t="shared" ref="C27" si="5">IF(SUM(C23:C26)=0,"",SUM(C23:C26))</f>
        <v>2</v>
      </c>
      <c r="D27" s="8" t="str">
        <f t="shared" ref="D27" si="6">IF(SUM(D23:D26)=0,"",SUM(D23:D26))</f>
        <v/>
      </c>
      <c r="E27" s="8" t="str">
        <f t="shared" ref="E27" si="7">IF(SUM(E23:E26)=0,"",SUM(E23:E26))</f>
        <v/>
      </c>
      <c r="F27" s="8">
        <f t="shared" ref="F27" si="8">IF(SUM(F23:F26)=0,"",SUM(F23:F26))</f>
        <v>8</v>
      </c>
      <c r="G27" s="36" t="s">
        <v>24</v>
      </c>
      <c r="H27" s="37"/>
      <c r="I27" s="12">
        <f>SUM(B27:F27)</f>
        <v>10</v>
      </c>
      <c r="J27" s="9" t="s">
        <v>25</v>
      </c>
      <c r="K27" s="8" t="str">
        <f>IF($I27&lt;=4,"LSR","")</f>
        <v/>
      </c>
      <c r="L27" s="8" t="str">
        <f>IF($I27&gt;=5,IF($I27&lt;=8,"SRC",""),"")</f>
        <v/>
      </c>
      <c r="M27" s="8" t="str">
        <f>IF($I27&gt;=9,IF($I27&lt;=12,"RSR",""),"")</f>
        <v>RSR</v>
      </c>
      <c r="N27" s="10" t="str">
        <f>IF($I27&gt;=13,"IAR","")</f>
        <v/>
      </c>
    </row>
    <row r="28" spans="1:17" ht="4.5" customHeight="1" thickBot="1" x14ac:dyDescent="0.3">
      <c r="P28" t="s">
        <v>52</v>
      </c>
    </row>
    <row r="29" spans="1:17" ht="15.75" thickBot="1" x14ac:dyDescent="0.3">
      <c r="A29" s="46" t="s">
        <v>53</v>
      </c>
      <c r="B29" s="44"/>
      <c r="C29" s="44"/>
      <c r="D29" s="44"/>
      <c r="E29" s="44"/>
      <c r="F29" s="44"/>
      <c r="G29" s="44"/>
      <c r="H29" s="44"/>
      <c r="I29" s="44"/>
      <c r="J29" s="44"/>
      <c r="K29" s="44"/>
      <c r="L29" s="44"/>
      <c r="M29" s="44"/>
      <c r="N29" s="45"/>
      <c r="P29" s="11" t="str">
        <f t="shared" si="0"/>
        <v>4. Nature and Number of pupils in group</v>
      </c>
    </row>
    <row r="30" spans="1:17" x14ac:dyDescent="0.25">
      <c r="A30" s="3"/>
      <c r="B30" s="6">
        <v>0</v>
      </c>
      <c r="C30" s="6">
        <v>1</v>
      </c>
      <c r="D30" s="6">
        <v>2</v>
      </c>
      <c r="E30" s="6">
        <v>3</v>
      </c>
      <c r="F30" s="6">
        <v>4</v>
      </c>
      <c r="G30" s="38" t="s">
        <v>11</v>
      </c>
      <c r="H30" s="39"/>
      <c r="I30" s="39"/>
      <c r="J30" s="39"/>
      <c r="K30" s="39"/>
      <c r="L30" s="39"/>
      <c r="M30" s="39"/>
      <c r="N30" s="40"/>
    </row>
    <row r="31" spans="1:17" x14ac:dyDescent="0.25">
      <c r="A31" s="5" t="s">
        <v>54</v>
      </c>
      <c r="B31" s="7"/>
      <c r="C31" s="7"/>
      <c r="D31" s="7"/>
      <c r="E31" s="7"/>
      <c r="F31" s="7">
        <v>4</v>
      </c>
      <c r="G31" s="33" t="s">
        <v>102</v>
      </c>
      <c r="H31" s="34"/>
      <c r="I31" s="34"/>
      <c r="J31" s="34"/>
      <c r="K31" s="34"/>
      <c r="L31" s="34"/>
      <c r="M31" s="34"/>
      <c r="N31" s="35"/>
      <c r="P31" t="str">
        <f t="shared" si="0"/>
        <v>4a</v>
      </c>
      <c r="Q31" t="s">
        <v>55</v>
      </c>
    </row>
    <row r="32" spans="1:17" x14ac:dyDescent="0.25">
      <c r="A32" s="5" t="s">
        <v>56</v>
      </c>
      <c r="B32" s="7"/>
      <c r="C32" s="7"/>
      <c r="D32" s="7"/>
      <c r="E32" s="7"/>
      <c r="F32" s="7">
        <v>4</v>
      </c>
      <c r="G32" s="33" t="s">
        <v>57</v>
      </c>
      <c r="H32" s="34"/>
      <c r="I32" s="34"/>
      <c r="J32" s="34"/>
      <c r="K32" s="34"/>
      <c r="L32" s="34"/>
      <c r="M32" s="34"/>
      <c r="N32" s="35"/>
      <c r="P32" t="str">
        <f t="shared" si="0"/>
        <v>4b</v>
      </c>
      <c r="Q32" t="s">
        <v>58</v>
      </c>
    </row>
    <row r="33" spans="1:23" x14ac:dyDescent="0.25">
      <c r="A33" s="5" t="s">
        <v>59</v>
      </c>
      <c r="B33" s="7"/>
      <c r="C33" s="7">
        <v>1</v>
      </c>
      <c r="D33" s="7"/>
      <c r="E33" s="7"/>
      <c r="F33" s="7"/>
      <c r="G33" s="33" t="s">
        <v>60</v>
      </c>
      <c r="H33" s="34"/>
      <c r="I33" s="34"/>
      <c r="J33" s="34"/>
      <c r="K33" s="34"/>
      <c r="L33" s="34"/>
      <c r="M33" s="34"/>
      <c r="N33" s="35"/>
      <c r="P33" t="str">
        <f t="shared" si="0"/>
        <v>4c</v>
      </c>
      <c r="Q33" t="s">
        <v>61</v>
      </c>
    </row>
    <row r="34" spans="1:23" x14ac:dyDescent="0.25">
      <c r="A34" s="5" t="s">
        <v>62</v>
      </c>
      <c r="B34" s="7"/>
      <c r="C34" s="7"/>
      <c r="D34" s="7">
        <v>2</v>
      </c>
      <c r="E34" s="7"/>
      <c r="F34" s="7"/>
      <c r="G34" s="33" t="s">
        <v>63</v>
      </c>
      <c r="H34" s="34"/>
      <c r="I34" s="34"/>
      <c r="J34" s="34"/>
      <c r="K34" s="34"/>
      <c r="L34" s="34"/>
      <c r="M34" s="34"/>
      <c r="N34" s="35"/>
      <c r="P34" t="str">
        <f t="shared" si="0"/>
        <v>4d</v>
      </c>
      <c r="Q34" t="s">
        <v>64</v>
      </c>
    </row>
    <row r="35" spans="1:23" ht="15.75" thickBot="1" x14ac:dyDescent="0.3">
      <c r="A35" s="4"/>
      <c r="B35" s="8" t="str">
        <f>IF(SUM(B31:B34)=0,"",SUM(B31:B34))</f>
        <v/>
      </c>
      <c r="C35" s="8"/>
      <c r="D35" s="8">
        <f t="shared" ref="D35" si="9">IF(SUM(D31:D34)=0,"",SUM(D31:D34))</f>
        <v>2</v>
      </c>
      <c r="E35" s="8" t="str">
        <f t="shared" ref="E35" si="10">IF(SUM(E31:E34)=0,"",SUM(E31:E34))</f>
        <v/>
      </c>
      <c r="F35" s="8">
        <f t="shared" ref="F35" si="11">IF(SUM(F31:F34)=0,"",SUM(F31:F34))</f>
        <v>8</v>
      </c>
      <c r="G35" s="36" t="s">
        <v>24</v>
      </c>
      <c r="H35" s="37"/>
      <c r="I35" s="12">
        <f>SUM(B35:F35)</f>
        <v>10</v>
      </c>
      <c r="J35" s="9" t="s">
        <v>25</v>
      </c>
      <c r="K35" s="8" t="str">
        <f>IF($I35&lt;=4,"LSR","")</f>
        <v/>
      </c>
      <c r="L35" s="8" t="str">
        <f>IF($I35&gt;=5,IF($I35&lt;=8,"SRC",""),"")</f>
        <v/>
      </c>
      <c r="M35" s="8" t="str">
        <f>IF($I35&gt;=9,IF($I35&lt;=12,"RSR",""),"")</f>
        <v>RSR</v>
      </c>
      <c r="N35" s="10" t="str">
        <f>IF($I35&gt;=13,"IAR","")</f>
        <v/>
      </c>
    </row>
    <row r="36" spans="1:23" x14ac:dyDescent="0.25">
      <c r="Q36" s="47" t="s">
        <v>65</v>
      </c>
      <c r="R36" s="48"/>
      <c r="S36" s="48"/>
      <c r="T36" s="48"/>
      <c r="U36" s="48"/>
      <c r="V36" s="48"/>
      <c r="W36" s="49"/>
    </row>
    <row r="37" spans="1:23" x14ac:dyDescent="0.25">
      <c r="A37" s="11" t="s">
        <v>66</v>
      </c>
      <c r="H37" s="11">
        <f>I11+I19+I27+I35</f>
        <v>40</v>
      </c>
      <c r="Q37" s="14" t="s">
        <v>67</v>
      </c>
      <c r="R37" s="22">
        <v>6.7</v>
      </c>
      <c r="S37" t="s">
        <v>68</v>
      </c>
      <c r="T37" s="22">
        <v>12.2</v>
      </c>
      <c r="U37" t="s">
        <v>69</v>
      </c>
      <c r="V37" s="15">
        <f>T37*R37</f>
        <v>81.739999999999995</v>
      </c>
      <c r="W37" s="16"/>
    </row>
    <row r="38" spans="1:23" ht="15" customHeight="1" x14ac:dyDescent="0.25">
      <c r="A38" s="50" t="str">
        <f>IF(H37&lt;=A57,B57,IF(H37&lt;=A58,B58,IF(H37&lt;=A59,B59,B60)))</f>
        <v>There is a serious health and safety risk in this working nvironment and very urgent inspection is required before further teaching takes place. Full written report required. Report to senior staff and the health and safety representative.</v>
      </c>
      <c r="B38" s="50"/>
      <c r="C38" s="50"/>
      <c r="D38" s="50"/>
      <c r="E38" s="50"/>
      <c r="F38" s="50"/>
      <c r="G38" s="50"/>
      <c r="H38" s="50"/>
      <c r="I38" s="50"/>
      <c r="J38" s="50"/>
      <c r="K38" s="50"/>
      <c r="L38" s="50"/>
      <c r="M38" s="50"/>
      <c r="N38" s="50"/>
      <c r="Q38" s="14"/>
      <c r="W38" s="16"/>
    </row>
    <row r="39" spans="1:23" x14ac:dyDescent="0.25">
      <c r="A39" s="50"/>
      <c r="B39" s="50"/>
      <c r="C39" s="50"/>
      <c r="D39" s="50"/>
      <c r="E39" s="50"/>
      <c r="F39" s="50"/>
      <c r="G39" s="50"/>
      <c r="H39" s="50"/>
      <c r="I39" s="50"/>
      <c r="J39" s="50"/>
      <c r="K39" s="50"/>
      <c r="L39" s="50"/>
      <c r="M39" s="50"/>
      <c r="N39" s="50"/>
      <c r="Q39" s="14" t="s">
        <v>70</v>
      </c>
      <c r="R39" s="23">
        <v>27</v>
      </c>
      <c r="S39" t="s">
        <v>71</v>
      </c>
      <c r="U39" t="s">
        <v>72</v>
      </c>
      <c r="V39" s="26">
        <f>5.2*R39</f>
        <v>140.4</v>
      </c>
      <c r="W39" s="17" t="s">
        <v>73</v>
      </c>
    </row>
    <row r="40" spans="1:23" x14ac:dyDescent="0.25">
      <c r="A40" s="50"/>
      <c r="B40" s="50"/>
      <c r="C40" s="50"/>
      <c r="D40" s="50"/>
      <c r="E40" s="50"/>
      <c r="F40" s="50"/>
      <c r="G40" s="50"/>
      <c r="H40" s="50"/>
      <c r="I40" s="50"/>
      <c r="J40" s="50"/>
      <c r="K40" s="50"/>
      <c r="L40" s="50"/>
      <c r="M40" s="50"/>
      <c r="N40" s="50"/>
      <c r="Q40" s="14"/>
      <c r="W40" s="16"/>
    </row>
    <row r="41" spans="1:23" x14ac:dyDescent="0.25">
      <c r="Q41" s="18" t="s">
        <v>74</v>
      </c>
      <c r="W41" s="16"/>
    </row>
    <row r="42" spans="1:23" x14ac:dyDescent="0.25">
      <c r="A42" s="11" t="s">
        <v>75</v>
      </c>
      <c r="Q42" s="14" t="s">
        <v>76</v>
      </c>
      <c r="V42" s="24"/>
      <c r="W42" s="16"/>
    </row>
    <row r="43" spans="1:23" x14ac:dyDescent="0.25">
      <c r="A43" s="50" t="s">
        <v>77</v>
      </c>
      <c r="B43" s="50"/>
      <c r="C43" s="50"/>
      <c r="D43" s="50"/>
      <c r="E43" s="50"/>
      <c r="F43" s="50"/>
      <c r="G43" s="50"/>
      <c r="H43" s="50"/>
      <c r="I43" s="50"/>
      <c r="J43" s="50"/>
      <c r="K43" s="50"/>
      <c r="L43" s="50"/>
      <c r="M43" s="50"/>
      <c r="N43" s="50"/>
      <c r="Q43" s="14" t="s">
        <v>78</v>
      </c>
      <c r="V43" s="24"/>
      <c r="W43" s="16"/>
    </row>
    <row r="44" spans="1:23" x14ac:dyDescent="0.25">
      <c r="A44" s="50"/>
      <c r="B44" s="50"/>
      <c r="C44" s="50"/>
      <c r="D44" s="50"/>
      <c r="E44" s="50"/>
      <c r="F44" s="50"/>
      <c r="G44" s="50"/>
      <c r="H44" s="50"/>
      <c r="I44" s="50"/>
      <c r="J44" s="50"/>
      <c r="K44" s="50"/>
      <c r="L44" s="50"/>
      <c r="M44" s="50"/>
      <c r="N44" s="50"/>
      <c r="Q44" s="14" t="s">
        <v>79</v>
      </c>
      <c r="V44" s="24"/>
      <c r="W44" s="16"/>
    </row>
    <row r="45" spans="1:23" x14ac:dyDescent="0.25">
      <c r="A45" s="50"/>
      <c r="B45" s="50"/>
      <c r="C45" s="50"/>
      <c r="D45" s="50"/>
      <c r="E45" s="50"/>
      <c r="F45" s="50"/>
      <c r="G45" s="50"/>
      <c r="H45" s="50"/>
      <c r="I45" s="50"/>
      <c r="J45" s="50"/>
      <c r="K45" s="50"/>
      <c r="L45" s="50"/>
      <c r="M45" s="50"/>
      <c r="N45" s="50"/>
      <c r="Q45" s="14" t="s">
        <v>80</v>
      </c>
      <c r="V45" s="24">
        <v>24</v>
      </c>
      <c r="W45" s="16"/>
    </row>
    <row r="46" spans="1:23" x14ac:dyDescent="0.25">
      <c r="A46" s="41"/>
      <c r="B46" s="41"/>
      <c r="C46" s="41"/>
      <c r="D46" s="41"/>
      <c r="E46" s="41"/>
      <c r="F46" s="41"/>
      <c r="G46" s="41"/>
      <c r="H46" s="41"/>
      <c r="I46" s="41"/>
      <c r="J46" s="41"/>
      <c r="K46" s="41"/>
      <c r="L46" s="41"/>
      <c r="M46" s="41"/>
      <c r="N46" s="41"/>
      <c r="Q46" s="14" t="s">
        <v>81</v>
      </c>
      <c r="V46" s="24"/>
      <c r="W46" s="16"/>
    </row>
    <row r="47" spans="1:23" x14ac:dyDescent="0.25">
      <c r="A47" s="13"/>
      <c r="B47" s="13"/>
      <c r="C47" s="13"/>
      <c r="D47" s="13"/>
      <c r="E47" s="13"/>
      <c r="F47" s="13"/>
      <c r="G47" s="13"/>
      <c r="H47" s="13"/>
      <c r="I47" s="13"/>
      <c r="J47" s="13"/>
      <c r="K47" s="13"/>
      <c r="L47" s="13"/>
      <c r="M47" s="13"/>
      <c r="N47" s="13"/>
      <c r="Q47" s="14" t="s">
        <v>82</v>
      </c>
      <c r="V47" s="24">
        <v>9</v>
      </c>
      <c r="W47" s="16"/>
    </row>
    <row r="48" spans="1:23" x14ac:dyDescent="0.25">
      <c r="A48" s="54" t="s">
        <v>83</v>
      </c>
      <c r="B48" s="55"/>
      <c r="C48" s="55"/>
      <c r="D48" s="55"/>
      <c r="E48" s="56" t="s">
        <v>84</v>
      </c>
      <c r="F48" s="56"/>
      <c r="G48" s="56"/>
      <c r="H48" s="56"/>
      <c r="J48" s="28" t="s">
        <v>85</v>
      </c>
      <c r="K48" s="57">
        <v>43373</v>
      </c>
      <c r="L48" s="56"/>
      <c r="M48" s="56"/>
      <c r="N48" s="13"/>
      <c r="Q48" s="14" t="s">
        <v>86</v>
      </c>
      <c r="V48" s="24"/>
      <c r="W48" s="16"/>
    </row>
    <row r="49" spans="1:23" ht="15.75" thickBot="1" x14ac:dyDescent="0.3">
      <c r="A49" s="13"/>
      <c r="B49" s="13"/>
      <c r="C49" s="13"/>
      <c r="D49" s="13"/>
      <c r="E49" s="13"/>
      <c r="F49" s="13"/>
      <c r="G49" s="13"/>
      <c r="H49" s="13"/>
      <c r="I49" s="13"/>
      <c r="J49" s="13"/>
      <c r="K49" s="13"/>
      <c r="L49" s="13"/>
      <c r="M49" s="13"/>
      <c r="N49" s="13"/>
      <c r="Q49" s="14"/>
      <c r="V49" s="19">
        <f>V37-SUM(V41:V48)</f>
        <v>48.739999999999995</v>
      </c>
      <c r="W49" s="17" t="s">
        <v>87</v>
      </c>
    </row>
    <row r="50" spans="1:23" ht="16.5" thickTop="1" thickBot="1" x14ac:dyDescent="0.3">
      <c r="A50" s="50" t="s">
        <v>52</v>
      </c>
      <c r="B50" s="50"/>
      <c r="C50" s="50"/>
      <c r="D50" s="50"/>
      <c r="E50" s="50"/>
      <c r="F50" s="50"/>
      <c r="G50" s="50"/>
      <c r="H50" s="50"/>
      <c r="I50" s="50"/>
      <c r="J50" s="50"/>
      <c r="K50" s="50"/>
      <c r="L50" s="50"/>
      <c r="M50" s="50"/>
      <c r="N50" s="50"/>
      <c r="Q50" s="20"/>
      <c r="R50" s="29"/>
      <c r="S50" s="29"/>
      <c r="T50" s="29"/>
      <c r="U50" s="25" t="s">
        <v>88</v>
      </c>
      <c r="V50" s="32">
        <f>V49/R39</f>
        <v>1.805185185185185</v>
      </c>
      <c r="W50" s="21"/>
    </row>
    <row r="51" spans="1:23" x14ac:dyDescent="0.25">
      <c r="A51" s="50" t="s">
        <v>89</v>
      </c>
      <c r="B51" s="50"/>
      <c r="C51" s="50"/>
      <c r="D51" s="50"/>
      <c r="E51" s="50"/>
      <c r="F51" s="50"/>
      <c r="G51" s="50"/>
      <c r="H51" s="50"/>
      <c r="I51" s="50"/>
      <c r="J51" s="50"/>
      <c r="K51" s="50"/>
      <c r="L51" s="50"/>
      <c r="M51" s="50"/>
      <c r="N51" s="50"/>
      <c r="U51" s="2" t="s">
        <v>90</v>
      </c>
      <c r="V51" s="30">
        <v>2</v>
      </c>
    </row>
    <row r="52" spans="1:23" x14ac:dyDescent="0.25">
      <c r="A52" s="50"/>
      <c r="B52" s="50"/>
      <c r="C52" s="50"/>
      <c r="D52" s="50"/>
      <c r="E52" s="50"/>
      <c r="F52" s="50"/>
      <c r="G52" s="50"/>
      <c r="H52" s="50"/>
      <c r="I52" s="50"/>
      <c r="J52" s="50"/>
      <c r="K52" s="50"/>
      <c r="L52" s="50"/>
      <c r="M52" s="50"/>
      <c r="N52" s="50"/>
      <c r="U52" s="2" t="s">
        <v>91</v>
      </c>
      <c r="V52" s="30">
        <v>4</v>
      </c>
    </row>
    <row r="53" spans="1:23" x14ac:dyDescent="0.25">
      <c r="A53" s="50" t="s">
        <v>92</v>
      </c>
      <c r="B53" s="50"/>
      <c r="C53" s="50"/>
      <c r="D53" s="50"/>
      <c r="E53" s="50"/>
      <c r="F53" s="50"/>
      <c r="G53" s="50"/>
      <c r="H53" s="50"/>
      <c r="I53" s="50"/>
      <c r="J53" s="50"/>
      <c r="K53" s="50"/>
      <c r="L53" s="50"/>
      <c r="M53" s="50"/>
      <c r="N53" s="50"/>
      <c r="U53" s="2" t="s">
        <v>93</v>
      </c>
      <c r="V53" s="31">
        <v>5.2</v>
      </c>
    </row>
    <row r="54" spans="1:23" x14ac:dyDescent="0.25">
      <c r="A54" s="50"/>
      <c r="B54" s="50"/>
      <c r="C54" s="50"/>
      <c r="D54" s="50"/>
      <c r="E54" s="50"/>
      <c r="F54" s="50"/>
      <c r="G54" s="50"/>
      <c r="H54" s="50"/>
      <c r="I54" s="50"/>
      <c r="J54" s="50"/>
      <c r="K54" s="50"/>
      <c r="L54" s="50"/>
      <c r="M54" s="50"/>
      <c r="N54" s="50"/>
    </row>
    <row r="55" spans="1:23" ht="19.5" customHeight="1" x14ac:dyDescent="0.25">
      <c r="A55" s="50"/>
      <c r="B55" s="50"/>
      <c r="C55" s="50"/>
      <c r="D55" s="50"/>
      <c r="E55" s="50"/>
      <c r="F55" s="50"/>
      <c r="G55" s="50"/>
      <c r="H55" s="50"/>
      <c r="I55" s="50"/>
      <c r="J55" s="50"/>
      <c r="K55" s="50"/>
      <c r="L55" s="50"/>
      <c r="M55" s="50"/>
      <c r="N55" s="50"/>
    </row>
    <row r="57" spans="1:23" x14ac:dyDescent="0.25">
      <c r="A57">
        <v>12</v>
      </c>
      <c r="B57" t="s">
        <v>94</v>
      </c>
    </row>
    <row r="58" spans="1:23" x14ac:dyDescent="0.25">
      <c r="A58">
        <v>20</v>
      </c>
      <c r="B58" t="s">
        <v>95</v>
      </c>
    </row>
    <row r="59" spans="1:23" x14ac:dyDescent="0.25">
      <c r="A59">
        <v>35</v>
      </c>
      <c r="B59" t="s">
        <v>96</v>
      </c>
    </row>
    <row r="60" spans="1:23" x14ac:dyDescent="0.25">
      <c r="A60" s="11" t="s">
        <v>97</v>
      </c>
      <c r="B60" t="s">
        <v>98</v>
      </c>
    </row>
    <row r="62" spans="1:23" x14ac:dyDescent="0.25">
      <c r="A62" s="27" t="s">
        <v>99</v>
      </c>
    </row>
    <row r="63" spans="1:23" x14ac:dyDescent="0.25">
      <c r="A63" t="s">
        <v>100</v>
      </c>
    </row>
    <row r="64" spans="1:23" x14ac:dyDescent="0.25">
      <c r="A64" t="s">
        <v>101</v>
      </c>
    </row>
  </sheetData>
  <mergeCells count="44">
    <mergeCell ref="A46:N46"/>
    <mergeCell ref="A43:N45"/>
    <mergeCell ref="A53:N55"/>
    <mergeCell ref="A48:D48"/>
    <mergeCell ref="E48:H48"/>
    <mergeCell ref="K48:M48"/>
    <mergeCell ref="A50:N50"/>
    <mergeCell ref="A51:N52"/>
    <mergeCell ref="A38:N40"/>
    <mergeCell ref="L3:M3"/>
    <mergeCell ref="F3:I3"/>
    <mergeCell ref="F4:I4"/>
    <mergeCell ref="G32:N32"/>
    <mergeCell ref="G33:N33"/>
    <mergeCell ref="G25:N25"/>
    <mergeCell ref="A29:N29"/>
    <mergeCell ref="G30:N30"/>
    <mergeCell ref="G31:N31"/>
    <mergeCell ref="G26:N26"/>
    <mergeCell ref="G27:H27"/>
    <mergeCell ref="G24:N24"/>
    <mergeCell ref="G19:H19"/>
    <mergeCell ref="L4:N4"/>
    <mergeCell ref="G9:N9"/>
    <mergeCell ref="Q36:W36"/>
    <mergeCell ref="G34:N34"/>
    <mergeCell ref="G35:H35"/>
    <mergeCell ref="A21:N21"/>
    <mergeCell ref="G22:N22"/>
    <mergeCell ref="G23:N23"/>
    <mergeCell ref="G10:N10"/>
    <mergeCell ref="G11:H11"/>
    <mergeCell ref="G6:N6"/>
    <mergeCell ref="G18:N18"/>
    <mergeCell ref="F1:N1"/>
    <mergeCell ref="F2:N2"/>
    <mergeCell ref="A5:N5"/>
    <mergeCell ref="A13:N13"/>
    <mergeCell ref="G14:N14"/>
    <mergeCell ref="G15:N15"/>
    <mergeCell ref="G16:N16"/>
    <mergeCell ref="G17:N17"/>
    <mergeCell ref="G7:N7"/>
    <mergeCell ref="G8:N8"/>
  </mergeCells>
  <conditionalFormatting sqref="K11 K19 K27">
    <cfRule type="containsText" dxfId="12" priority="27" operator="containsText" text="LSR">
      <formula>NOT(ISERROR(SEARCH("LSR",K11)))</formula>
    </cfRule>
  </conditionalFormatting>
  <conditionalFormatting sqref="L11 L19 L27 L35">
    <cfRule type="containsText" dxfId="11" priority="26" operator="containsText" text="SRC">
      <formula>NOT(ISERROR(SEARCH("SRC",L11)))</formula>
    </cfRule>
  </conditionalFormatting>
  <conditionalFormatting sqref="M11 M19 M27 M35">
    <cfRule type="containsText" dxfId="10" priority="25" operator="containsText" text="RSR">
      <formula>NOT(ISERROR(SEARCH("RSR",M11)))</formula>
    </cfRule>
  </conditionalFormatting>
  <conditionalFormatting sqref="N11 N19 N27 N35">
    <cfRule type="containsText" dxfId="9" priority="24" operator="containsText" text="IAR">
      <formula>NOT(ISERROR(SEARCH("IAR",N11)))</formula>
    </cfRule>
  </conditionalFormatting>
  <conditionalFormatting sqref="K35 K27 K19 K11">
    <cfRule type="containsText" dxfId="8" priority="15" operator="containsText" text="LSR">
      <formula>NOT(ISERROR(SEARCH("LSR",K11)))</formula>
    </cfRule>
  </conditionalFormatting>
  <conditionalFormatting sqref="A38:N40">
    <cfRule type="beginsWith" dxfId="7" priority="8" operator="beginsWith" text="There">
      <formula>LEFT(A38,5)="There"</formula>
    </cfRule>
    <cfRule type="beginsWith" dxfId="6" priority="9" operator="beginsWith" text="Action">
      <formula>LEFT(A38,6)="Action"</formula>
    </cfRule>
    <cfRule type="beginsWith" dxfId="5" priority="10" operator="beginsWith" text="Some">
      <formula>LEFT(A38,4)="Some"</formula>
    </cfRule>
    <cfRule type="beginsWith" dxfId="4" priority="11" operator="beginsWith" text="Generally">
      <formula>LEFT(A38,9)="Generally"</formula>
    </cfRule>
  </conditionalFormatting>
  <conditionalFormatting sqref="A43:N45">
    <cfRule type="beginsWith" dxfId="3" priority="1" operator="beginsWith" text="There">
      <formula>LEFT(A43,5)="There"</formula>
    </cfRule>
    <cfRule type="beginsWith" dxfId="2" priority="2" operator="beginsWith" text="Action">
      <formula>LEFT(A43,6)="Action"</formula>
    </cfRule>
    <cfRule type="beginsWith" dxfId="1" priority="3" operator="beginsWith" text="Some">
      <formula>LEFT(A43,4)="Some"</formula>
    </cfRule>
    <cfRule type="beginsWith" dxfId="0" priority="4" operator="beginsWith" text="Generally">
      <formula>LEFT(A43,9)="Generally"</formula>
    </cfRule>
  </conditionalFormatting>
  <pageMargins left="0.25" right="0.25" top="0.75" bottom="0.75" header="0.3" footer="0.3"/>
  <pageSetup paperSize="9" scale="76" fitToHeight="0" orientation="landscape" r:id="rId1"/>
  <ignoredErrors>
    <ignoredError sqref="B11 A20:N20 A19:B19 A28:N28 A27:H27 A35:B35 A22:N22 B21:N21 A30:N30 B29:N29 A26 A23 H23:N23 A24 H24:N24 A25 H25:N25 A34 A31 A32 A33 H33:N33 H26:N26 H31:N31 D19:H19 D11:F11 D35:H35" formulaRange="1"/>
  </ignoredError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5" x14ac:dyDescent="0.25"/>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5" x14ac:dyDescent="0.25"/>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Manager/>
  <Company>Oakmeeds Community College</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 User</dc:creator>
  <cp:keywords/>
  <dc:description/>
  <cp:lastModifiedBy>Mr. J. Elphick</cp:lastModifiedBy>
  <cp:revision/>
  <dcterms:created xsi:type="dcterms:W3CDTF">2018-09-24T12:36:45Z</dcterms:created>
  <dcterms:modified xsi:type="dcterms:W3CDTF">2018-10-07T12:48:15Z</dcterms:modified>
  <cp:category/>
  <cp:contentStatus/>
</cp:coreProperties>
</file>